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05" windowWidth="18795" windowHeight="7935"/>
  </bookViews>
  <sheets>
    <sheet name="Comparatif des Offres" sheetId="1" r:id="rId1"/>
    <sheet name="Moyennes Conso SFR 3 Mois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D13" i="1"/>
  <c r="E13"/>
  <c r="F13"/>
  <c r="G11" i="2"/>
  <c r="G12" s="1"/>
  <c r="F11"/>
  <c r="F12" s="1"/>
  <c r="E11"/>
  <c r="E12" s="1"/>
  <c r="D11"/>
  <c r="D12" s="1"/>
  <c r="C11"/>
  <c r="C12" s="1"/>
  <c r="F29" i="1"/>
  <c r="E29"/>
  <c r="D29"/>
  <c r="C13"/>
  <c r="C29" s="1"/>
  <c r="E30" l="1"/>
  <c r="F30"/>
  <c r="D30"/>
</calcChain>
</file>

<file path=xl/sharedStrings.xml><?xml version="1.0" encoding="utf-8"?>
<sst xmlns="http://schemas.openxmlformats.org/spreadsheetml/2006/main" count="40" uniqueCount="39">
  <si>
    <t>Facture SFR, Orange, Bouygues Actuelle</t>
  </si>
  <si>
    <t>MOBILITE</t>
  </si>
  <si>
    <t>Pénalités Opérateur Bouygues Télécom lissés sur 24 mois (au 01/10/2011 = 438,20 € HT)</t>
  </si>
  <si>
    <t>Pénalités Opérateur SFR lissés sur 24 mois (au 01/10/2011 = 1000,90 € HT)</t>
  </si>
  <si>
    <t>Sous Total</t>
  </si>
  <si>
    <t>Gain sur 24 Mois Mobiles</t>
  </si>
  <si>
    <t>N° d'appel</t>
  </si>
  <si>
    <t>Interne   (minutes)</t>
  </si>
  <si>
    <t>Fixe (minutes)</t>
  </si>
  <si>
    <t>Mobiles SFR    (minutes)</t>
  </si>
  <si>
    <t>Consommation DATA (Mo)</t>
  </si>
  <si>
    <t>Total Minutes</t>
  </si>
  <si>
    <t>Total Heures</t>
  </si>
  <si>
    <t>Clé 3G Ajustable SFR (1)</t>
  </si>
  <si>
    <t>Mobiles Bouygues Télécom</t>
  </si>
  <si>
    <t>Mobicarte Orange</t>
  </si>
  <si>
    <t>Appels Externe inclus dans forfaits (minutes)</t>
  </si>
  <si>
    <t>Consommation Interne</t>
  </si>
  <si>
    <t>Consommation Externe</t>
  </si>
  <si>
    <t>563,67 min</t>
  </si>
  <si>
    <t>1179,67 min</t>
  </si>
  <si>
    <t>Mobiles SFR (6) - Abonnements + Options lissés sur 24 mois</t>
  </si>
  <si>
    <t>Matériel (à l'unité):</t>
  </si>
  <si>
    <t>Nokia C1-01</t>
  </si>
  <si>
    <t>Clé USB</t>
  </si>
  <si>
    <t xml:space="preserve">Budget Matériel lissé sur 24 mois </t>
  </si>
  <si>
    <t>Iphone 4 16 Go (avec option)</t>
  </si>
  <si>
    <t>Iphone 4 16 Go (sans option)</t>
  </si>
  <si>
    <t>Sony Ericson Elm</t>
  </si>
  <si>
    <t>1 Mobile en moins</t>
  </si>
  <si>
    <t xml:space="preserve">En € HT (Hors SMS, International, N° spéciaux = 16,11€ HT/ Mois en moyenne sur 3 mois étudiés) </t>
  </si>
  <si>
    <t>TOTAL PARTIE MOBILE</t>
  </si>
  <si>
    <t>Contrat de service SoftWhere</t>
  </si>
  <si>
    <t>Estimatif matériel nu acheté</t>
  </si>
  <si>
    <t>Iphone 4S (Illimité plus)</t>
  </si>
  <si>
    <t>Iphone 4S (Data Evolutif)</t>
  </si>
  <si>
    <t>Nouvelle Ligne avec Iphone</t>
  </si>
  <si>
    <t>Blackberry 9360 Curve</t>
  </si>
  <si>
    <t>Nokia 2700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</si>
</sst>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\ &quot;€&quot;"/>
  </numFmts>
  <fonts count="12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2A2A2A"/>
      <name val="Verdana"/>
      <family val="2"/>
    </font>
    <font>
      <b/>
      <sz val="12"/>
      <color theme="1"/>
      <name val="Calibri"/>
      <family val="2"/>
      <scheme val="minor"/>
    </font>
    <font>
      <sz val="10"/>
      <color rgb="FF444444"/>
      <name val="Verdana"/>
      <family val="2"/>
    </font>
    <font>
      <sz val="9.9"/>
      <color rgb="FF000000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A6A6A6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0" xfId="0" applyFont="1"/>
    <xf numFmtId="0" fontId="0" fillId="0" borderId="8" xfId="0" applyBorder="1" applyAlignment="1">
      <alignment wrapText="1"/>
    </xf>
    <xf numFmtId="164" fontId="0" fillId="0" borderId="9" xfId="0" applyNumberFormat="1" applyBorder="1" applyAlignment="1">
      <alignment horizontal="center" vertical="center" wrapText="1"/>
    </xf>
    <xf numFmtId="164" fontId="0" fillId="0" borderId="10" xfId="0" applyNumberFormat="1" applyBorder="1" applyAlignment="1">
      <alignment horizontal="center" vertical="center" wrapText="1"/>
    </xf>
    <xf numFmtId="164" fontId="0" fillId="0" borderId="11" xfId="0" applyNumberFormat="1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164" fontId="0" fillId="0" borderId="13" xfId="0" applyNumberFormat="1" applyBorder="1" applyAlignment="1">
      <alignment horizontal="center" vertical="center" wrapText="1"/>
    </xf>
    <xf numFmtId="164" fontId="0" fillId="0" borderId="14" xfId="0" applyNumberFormat="1" applyBorder="1" applyAlignment="1">
      <alignment horizontal="center" vertical="center" wrapText="1"/>
    </xf>
    <xf numFmtId="164" fontId="0" fillId="0" borderId="15" xfId="0" applyNumberFormat="1" applyBorder="1" applyAlignment="1">
      <alignment horizontal="center" vertical="center" wrapText="1"/>
    </xf>
    <xf numFmtId="164" fontId="0" fillId="3" borderId="13" xfId="0" applyNumberFormat="1" applyFill="1" applyBorder="1" applyAlignment="1">
      <alignment horizontal="center" vertical="center" wrapText="1"/>
    </xf>
    <xf numFmtId="164" fontId="0" fillId="3" borderId="14" xfId="0" applyNumberFormat="1" applyFill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0" fillId="0" borderId="12" xfId="0" applyBorder="1" applyAlignment="1">
      <alignment horizontal="center" wrapText="1"/>
    </xf>
    <xf numFmtId="164" fontId="0" fillId="3" borderId="15" xfId="0" applyNumberFormat="1" applyFill="1" applyBorder="1" applyAlignment="1">
      <alignment horizontal="center" vertical="center" wrapText="1"/>
    </xf>
    <xf numFmtId="0" fontId="2" fillId="0" borderId="16" xfId="0" applyFont="1" applyBorder="1" applyAlignment="1">
      <alignment wrapText="1"/>
    </xf>
    <xf numFmtId="164" fontId="2" fillId="0" borderId="17" xfId="0" applyNumberFormat="1" applyFont="1" applyBorder="1" applyAlignment="1">
      <alignment horizontal="center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0" fontId="0" fillId="2" borderId="5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0" fillId="2" borderId="7" xfId="0" applyFill="1" applyBorder="1" applyAlignment="1">
      <alignment horizontal="center" wrapText="1"/>
    </xf>
    <xf numFmtId="164" fontId="2" fillId="0" borderId="19" xfId="0" applyNumberFormat="1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wrapText="1"/>
    </xf>
    <xf numFmtId="0" fontId="9" fillId="0" borderId="28" xfId="0" applyFont="1" applyBorder="1" applyAlignment="1">
      <alignment horizontal="center" vertical="top" wrapText="1"/>
    </xf>
    <xf numFmtId="0" fontId="9" fillId="0" borderId="28" xfId="0" applyFont="1" applyBorder="1" applyAlignment="1">
      <alignment horizontal="center" wrapText="1"/>
    </xf>
    <xf numFmtId="0" fontId="9" fillId="0" borderId="28" xfId="0" applyFont="1" applyBorder="1" applyAlignment="1">
      <alignment horizontal="center"/>
    </xf>
    <xf numFmtId="0" fontId="0" fillId="4" borderId="28" xfId="0" applyFill="1" applyBorder="1" applyAlignment="1">
      <alignment wrapText="1"/>
    </xf>
    <xf numFmtId="0" fontId="0" fillId="4" borderId="28" xfId="0" applyFill="1" applyBorder="1"/>
    <xf numFmtId="0" fontId="9" fillId="4" borderId="28" xfId="0" applyFont="1" applyFill="1" applyBorder="1" applyAlignment="1">
      <alignment horizontal="center" vertical="top" wrapText="1"/>
    </xf>
    <xf numFmtId="0" fontId="9" fillId="0" borderId="29" xfId="0" applyFont="1" applyBorder="1" applyAlignment="1">
      <alignment horizontal="center" wrapText="1"/>
    </xf>
    <xf numFmtId="0" fontId="9" fillId="4" borderId="30" xfId="0" applyFont="1" applyFill="1" applyBorder="1" applyAlignment="1">
      <alignment horizontal="center" vertical="top" wrapText="1"/>
    </xf>
    <xf numFmtId="0" fontId="0" fillId="4" borderId="30" xfId="0" applyFill="1" applyBorder="1" applyAlignment="1">
      <alignment wrapText="1"/>
    </xf>
    <xf numFmtId="0" fontId="0" fillId="4" borderId="30" xfId="0" applyFill="1" applyBorder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2" fontId="2" fillId="0" borderId="23" xfId="0" applyNumberFormat="1" applyFont="1" applyBorder="1" applyAlignment="1">
      <alignment horizontal="center" vertical="center"/>
    </xf>
    <xf numFmtId="2" fontId="2" fillId="0" borderId="24" xfId="0" applyNumberFormat="1" applyFont="1" applyBorder="1" applyAlignment="1">
      <alignment horizontal="center" vertical="center"/>
    </xf>
    <xf numFmtId="0" fontId="0" fillId="0" borderId="9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64" fontId="0" fillId="3" borderId="10" xfId="0" applyNumberFormat="1" applyFill="1" applyBorder="1" applyAlignment="1">
      <alignment horizontal="center" vertical="center" wrapText="1"/>
    </xf>
    <xf numFmtId="164" fontId="0" fillId="3" borderId="11" xfId="0" applyNumberFormat="1" applyFill="1" applyBorder="1" applyAlignment="1">
      <alignment horizontal="center" vertical="center" wrapText="1"/>
    </xf>
    <xf numFmtId="164" fontId="0" fillId="0" borderId="11" xfId="0" applyNumberFormat="1" applyFill="1" applyBorder="1" applyAlignment="1">
      <alignment horizontal="center" vertical="center" wrapText="1"/>
    </xf>
    <xf numFmtId="164" fontId="0" fillId="3" borderId="13" xfId="0" applyNumberForma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2" borderId="9" xfId="0" applyFill="1" applyBorder="1" applyAlignment="1">
      <alignment horizontal="center" wrapText="1"/>
    </xf>
    <xf numFmtId="0" fontId="0" fillId="2" borderId="33" xfId="0" applyFill="1" applyBorder="1" applyAlignment="1">
      <alignment horizontal="center" wrapText="1"/>
    </xf>
    <xf numFmtId="0" fontId="0" fillId="2" borderId="34" xfId="0" applyFill="1" applyBorder="1" applyAlignment="1">
      <alignment horizontal="center" wrapText="1"/>
    </xf>
    <xf numFmtId="0" fontId="0" fillId="2" borderId="35" xfId="0" applyFill="1" applyBorder="1" applyAlignment="1">
      <alignment horizontal="center" wrapText="1"/>
    </xf>
    <xf numFmtId="0" fontId="0" fillId="2" borderId="36" xfId="0" applyFill="1" applyBorder="1" applyAlignment="1">
      <alignment horizontal="center" wrapText="1"/>
    </xf>
    <xf numFmtId="0" fontId="0" fillId="2" borderId="37" xfId="0" applyFill="1" applyBorder="1" applyAlignment="1">
      <alignment horizontal="center" wrapText="1"/>
    </xf>
    <xf numFmtId="0" fontId="0" fillId="2" borderId="24" xfId="0" applyFill="1" applyBorder="1" applyAlignment="1">
      <alignment horizontal="center" wrapText="1"/>
    </xf>
    <xf numFmtId="0" fontId="1" fillId="0" borderId="16" xfId="0" applyFont="1" applyBorder="1" applyAlignment="1">
      <alignment wrapText="1"/>
    </xf>
    <xf numFmtId="164" fontId="1" fillId="0" borderId="17" xfId="0" applyNumberFormat="1" applyFont="1" applyBorder="1" applyAlignment="1">
      <alignment horizontal="center" vertical="center" wrapText="1"/>
    </xf>
    <xf numFmtId="164" fontId="1" fillId="0" borderId="18" xfId="0" applyNumberFormat="1" applyFont="1" applyBorder="1" applyAlignment="1">
      <alignment horizontal="center" vertical="center" wrapText="1"/>
    </xf>
    <xf numFmtId="164" fontId="0" fillId="0" borderId="9" xfId="0" applyNumberFormat="1" applyFill="1" applyBorder="1" applyAlignment="1">
      <alignment horizontal="center" vertical="center" wrapText="1"/>
    </xf>
    <xf numFmtId="164" fontId="0" fillId="0" borderId="17" xfId="0" applyNumberFormat="1" applyFont="1" applyBorder="1" applyAlignment="1">
      <alignment horizontal="center" vertical="center" wrapText="1"/>
    </xf>
    <xf numFmtId="0" fontId="10" fillId="2" borderId="38" xfId="0" applyFont="1" applyFill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164" fontId="0" fillId="3" borderId="13" xfId="0" applyNumberFormat="1" applyFill="1" applyBorder="1" applyAlignment="1">
      <alignment horizontal="center" vertical="center" wrapText="1"/>
    </xf>
    <xf numFmtId="164" fontId="0" fillId="3" borderId="31" xfId="0" applyNumberFormat="1" applyFill="1" applyBorder="1" applyAlignment="1">
      <alignment horizontal="center" vertical="center" wrapText="1"/>
    </xf>
    <xf numFmtId="164" fontId="0" fillId="3" borderId="20" xfId="0" applyNumberFormat="1" applyFill="1" applyBorder="1" applyAlignment="1">
      <alignment horizontal="center" vertical="center" wrapText="1"/>
    </xf>
    <xf numFmtId="164" fontId="0" fillId="0" borderId="13" xfId="0" applyNumberFormat="1" applyBorder="1" applyAlignment="1">
      <alignment horizontal="center" vertical="center" wrapText="1"/>
    </xf>
    <xf numFmtId="164" fontId="0" fillId="0" borderId="20" xfId="0" applyNumberForma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 wrapText="1"/>
    </xf>
    <xf numFmtId="164" fontId="0" fillId="0" borderId="31" xfId="0" applyNumberFormat="1" applyBorder="1" applyAlignment="1">
      <alignment horizontal="center" vertical="center" wrapText="1"/>
    </xf>
    <xf numFmtId="164" fontId="0" fillId="0" borderId="15" xfId="0" applyNumberFormat="1" applyBorder="1" applyAlignment="1">
      <alignment horizontal="center" vertical="center" wrapText="1"/>
    </xf>
    <xf numFmtId="164" fontId="0" fillId="0" borderId="32" xfId="0" applyNumberFormat="1" applyBorder="1" applyAlignment="1">
      <alignment horizontal="center" vertical="center" wrapText="1"/>
    </xf>
    <xf numFmtId="164" fontId="0" fillId="0" borderId="21" xfId="0" applyNumberFormat="1" applyBorder="1" applyAlignment="1">
      <alignment horizontal="center" vertical="center" wrapText="1"/>
    </xf>
    <xf numFmtId="164" fontId="0" fillId="3" borderId="32" xfId="0" applyNumberFormat="1" applyFill="1" applyBorder="1" applyAlignment="1">
      <alignment horizontal="center" vertical="center" wrapText="1"/>
    </xf>
    <xf numFmtId="164" fontId="0" fillId="3" borderId="21" xfId="0" applyNumberFormat="1" applyFill="1" applyBorder="1" applyAlignment="1">
      <alignment horizontal="center" vertical="center" wrapText="1"/>
    </xf>
    <xf numFmtId="165" fontId="10" fillId="2" borderId="39" xfId="0" applyNumberFormat="1" applyFont="1" applyFill="1" applyBorder="1" applyAlignment="1">
      <alignment horizontal="center" wrapText="1"/>
    </xf>
    <xf numFmtId="165" fontId="10" fillId="2" borderId="28" xfId="0" applyNumberFormat="1" applyFont="1" applyFill="1" applyBorder="1" applyAlignment="1">
      <alignment horizontal="center" wrapText="1"/>
    </xf>
    <xf numFmtId="165" fontId="10" fillId="2" borderId="38" xfId="0" applyNumberFormat="1" applyFont="1" applyFill="1" applyBorder="1" applyAlignment="1">
      <alignment horizontal="center" wrapText="1"/>
    </xf>
    <xf numFmtId="0" fontId="0" fillId="2" borderId="23" xfId="0" applyFill="1" applyBorder="1" applyAlignment="1">
      <alignment horizontal="center" wrapText="1"/>
    </xf>
    <xf numFmtId="164" fontId="11" fillId="0" borderId="17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4.gif"/><Relationship Id="rId4" Type="http://schemas.openxmlformats.org/officeDocument/2006/relationships/hyperlink" Target="N&#233;ant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1609725</xdr:colOff>
      <xdr:row>36</xdr:row>
      <xdr:rowOff>95250</xdr:rowOff>
    </xdr:from>
    <xdr:to>
      <xdr:col>3</xdr:col>
      <xdr:colOff>314325</xdr:colOff>
      <xdr:row>38</xdr:row>
      <xdr:rowOff>76200</xdr:rowOff>
    </xdr:to>
    <xdr:pic>
      <xdr:nvPicPr>
        <xdr:cNvPr id="2" name="Image 1" descr="telecoms-violet Mai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76450" y="9115425"/>
          <a:ext cx="1524000" cy="361950"/>
        </a:xfrm>
        <a:prstGeom prst="rect">
          <a:avLst/>
        </a:prstGeom>
      </xdr:spPr>
    </xdr:pic>
    <xdr:clientData/>
  </xdr:twoCellAnchor>
  <xdr:twoCellAnchor editAs="oneCell">
    <xdr:from>
      <xdr:col>4</xdr:col>
      <xdr:colOff>76200</xdr:colOff>
      <xdr:row>1</xdr:row>
      <xdr:rowOff>95249</xdr:rowOff>
    </xdr:from>
    <xdr:to>
      <xdr:col>4</xdr:col>
      <xdr:colOff>685801</xdr:colOff>
      <xdr:row>1</xdr:row>
      <xdr:rowOff>704850</xdr:rowOff>
    </xdr:to>
    <xdr:pic>
      <xdr:nvPicPr>
        <xdr:cNvPr id="3" name="Picture 1" descr="Bouygues Télécom Entreprises étoffe sa gamme pour les professionnels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24325" y="295274"/>
          <a:ext cx="609601" cy="609601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104776</xdr:colOff>
      <xdr:row>1</xdr:row>
      <xdr:rowOff>336838</xdr:rowOff>
    </xdr:from>
    <xdr:to>
      <xdr:col>5</xdr:col>
      <xdr:colOff>685800</xdr:colOff>
      <xdr:row>1</xdr:row>
      <xdr:rowOff>495300</xdr:rowOff>
    </xdr:to>
    <xdr:pic>
      <xdr:nvPicPr>
        <xdr:cNvPr id="4" name="Picture 2" descr="SFRBusinessteam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248276" y="536863"/>
          <a:ext cx="581024" cy="158462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95250</xdr:colOff>
      <xdr:row>1</xdr:row>
      <xdr:rowOff>228600</xdr:rowOff>
    </xdr:from>
    <xdr:to>
      <xdr:col>3</xdr:col>
      <xdr:colOff>724837</xdr:colOff>
      <xdr:row>1</xdr:row>
      <xdr:rowOff>495300</xdr:rowOff>
    </xdr:to>
    <xdr:pic>
      <xdr:nvPicPr>
        <xdr:cNvPr id="5" name="Picture 3" descr="OBS.gif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714750" y="428625"/>
          <a:ext cx="629587" cy="2667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885825</xdr:colOff>
      <xdr:row>13</xdr:row>
      <xdr:rowOff>19050</xdr:rowOff>
    </xdr:from>
    <xdr:to>
      <xdr:col>4</xdr:col>
      <xdr:colOff>542925</xdr:colOff>
      <xdr:row>15</xdr:row>
      <xdr:rowOff>0</xdr:rowOff>
    </xdr:to>
    <xdr:pic>
      <xdr:nvPicPr>
        <xdr:cNvPr id="2" name="Image 1" descr="telecoms-violet Mai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66950" y="3057525"/>
          <a:ext cx="1524000" cy="361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30"/>
  <sheetViews>
    <sheetView tabSelected="1" topLeftCell="A19" workbookViewId="0">
      <selection activeCell="F37" sqref="F37"/>
    </sheetView>
  </sheetViews>
  <sheetFormatPr baseColWidth="10" defaultRowHeight="15"/>
  <cols>
    <col min="1" max="1" width="7" style="2" customWidth="1"/>
    <col min="2" max="2" width="30.5703125" style="1" customWidth="1"/>
    <col min="3" max="3" width="11.7109375" style="1" bestFit="1" customWidth="1"/>
    <col min="4" max="5" width="11.42578125" style="1"/>
    <col min="6" max="16384" width="11.42578125" style="2"/>
  </cols>
  <sheetData>
    <row r="1" spans="2:8" ht="15.75" thickBot="1"/>
    <row r="2" spans="2:8" ht="60">
      <c r="B2" s="53" t="s">
        <v>30</v>
      </c>
      <c r="C2" s="3" t="s">
        <v>0</v>
      </c>
      <c r="D2" s="3"/>
      <c r="E2" s="4"/>
      <c r="F2" s="5"/>
      <c r="H2" s="6"/>
    </row>
    <row r="3" spans="2:8" ht="15.75">
      <c r="B3" s="75" t="s">
        <v>1</v>
      </c>
      <c r="C3" s="76"/>
      <c r="D3" s="76"/>
      <c r="E3" s="76"/>
      <c r="F3" s="77"/>
      <c r="H3"/>
    </row>
    <row r="4" spans="2:8" ht="30">
      <c r="B4" s="48" t="s">
        <v>21</v>
      </c>
      <c r="C4" s="73">
        <v>222.15</v>
      </c>
      <c r="D4" s="73">
        <v>345.1</v>
      </c>
      <c r="E4" s="73">
        <v>232.67</v>
      </c>
      <c r="F4" s="79">
        <v>316.76</v>
      </c>
      <c r="H4"/>
    </row>
    <row r="5" spans="2:8">
      <c r="B5" s="7" t="s">
        <v>13</v>
      </c>
      <c r="C5" s="74"/>
      <c r="D5" s="78"/>
      <c r="E5" s="78"/>
      <c r="F5" s="80"/>
      <c r="H5"/>
    </row>
    <row r="6" spans="2:8">
      <c r="B6" s="11" t="s">
        <v>14</v>
      </c>
      <c r="C6" s="8">
        <v>50</v>
      </c>
      <c r="D6" s="78"/>
      <c r="E6" s="78"/>
      <c r="F6" s="80"/>
      <c r="H6"/>
    </row>
    <row r="7" spans="2:8">
      <c r="B7" s="11" t="s">
        <v>15</v>
      </c>
      <c r="C7" s="8">
        <v>20</v>
      </c>
      <c r="D7" s="78"/>
      <c r="E7" s="78"/>
      <c r="F7" s="80"/>
      <c r="H7"/>
    </row>
    <row r="8" spans="2:8">
      <c r="B8" s="11" t="s">
        <v>36</v>
      </c>
      <c r="C8" s="52"/>
      <c r="D8" s="74"/>
      <c r="E8" s="74"/>
      <c r="F8" s="81"/>
      <c r="H8"/>
    </row>
    <row r="9" spans="2:8">
      <c r="B9" s="7" t="s">
        <v>17</v>
      </c>
      <c r="C9" s="47" t="s">
        <v>19</v>
      </c>
      <c r="D9" s="52"/>
      <c r="E9" s="49"/>
      <c r="F9" s="50"/>
      <c r="H9"/>
    </row>
    <row r="10" spans="2:8" ht="14.25" customHeight="1">
      <c r="B10" s="7" t="s">
        <v>18</v>
      </c>
      <c r="C10" s="47" t="s">
        <v>20</v>
      </c>
      <c r="D10" s="64">
        <v>31.35</v>
      </c>
      <c r="E10" s="9">
        <v>57.51</v>
      </c>
      <c r="F10" s="10">
        <v>1.88</v>
      </c>
      <c r="H10"/>
    </row>
    <row r="11" spans="2:8" ht="45">
      <c r="B11" s="11" t="s">
        <v>2</v>
      </c>
      <c r="C11" s="15"/>
      <c r="D11" s="12">
        <v>18.260000000000002</v>
      </c>
      <c r="E11" s="16"/>
      <c r="F11" s="14">
        <v>18.260000000000002</v>
      </c>
      <c r="G11" s="17"/>
      <c r="H11" s="18"/>
    </row>
    <row r="12" spans="2:8" ht="45.75" thickBot="1">
      <c r="B12" s="19" t="s">
        <v>3</v>
      </c>
      <c r="C12" s="15"/>
      <c r="D12" s="12">
        <v>41.7</v>
      </c>
      <c r="E12" s="13">
        <v>41.7</v>
      </c>
      <c r="F12" s="20"/>
      <c r="G12"/>
    </row>
    <row r="13" spans="2:8" ht="15.75" thickBot="1">
      <c r="B13" s="21" t="s">
        <v>4</v>
      </c>
      <c r="C13" s="22">
        <f>SUM(C4:C10)</f>
        <v>292.14999999999998</v>
      </c>
      <c r="D13" s="22">
        <f>SUM(D10:D12,D4)</f>
        <v>436.41</v>
      </c>
      <c r="E13" s="22">
        <f>SUM(E10,E4,E12)</f>
        <v>331.88</v>
      </c>
      <c r="F13" s="23">
        <f>SUM(F4,F10,F11)</f>
        <v>336.9</v>
      </c>
      <c r="G13"/>
    </row>
    <row r="14" spans="2:8">
      <c r="B14" s="55"/>
      <c r="C14" s="56"/>
      <c r="D14" s="56"/>
      <c r="E14" s="56"/>
      <c r="F14" s="57"/>
    </row>
    <row r="15" spans="2:8">
      <c r="B15" s="67" t="s">
        <v>22</v>
      </c>
      <c r="C15" s="68"/>
      <c r="D15" s="68"/>
      <c r="E15" s="68"/>
      <c r="F15" s="69"/>
    </row>
    <row r="16" spans="2:8">
      <c r="B16" s="7" t="s">
        <v>34</v>
      </c>
      <c r="C16" s="71"/>
      <c r="D16" s="8"/>
      <c r="E16" s="9">
        <v>259</v>
      </c>
      <c r="F16" s="82"/>
    </row>
    <row r="17" spans="2:6">
      <c r="B17" s="7" t="s">
        <v>35</v>
      </c>
      <c r="C17" s="71"/>
      <c r="D17" s="8"/>
      <c r="E17" s="9">
        <v>389</v>
      </c>
      <c r="F17" s="83"/>
    </row>
    <row r="18" spans="2:6">
      <c r="B18" s="7" t="s">
        <v>37</v>
      </c>
      <c r="C18" s="71"/>
      <c r="D18" s="8">
        <v>129.9</v>
      </c>
      <c r="E18" s="9">
        <v>179</v>
      </c>
      <c r="F18" s="10">
        <v>39</v>
      </c>
    </row>
    <row r="19" spans="2:6">
      <c r="B19" s="7" t="s">
        <v>38</v>
      </c>
      <c r="C19" s="71"/>
      <c r="D19" s="8"/>
      <c r="E19" s="13">
        <v>29</v>
      </c>
      <c r="F19" s="50"/>
    </row>
    <row r="20" spans="2:6">
      <c r="B20" s="7" t="s">
        <v>26</v>
      </c>
      <c r="C20" s="71"/>
      <c r="D20" s="8">
        <v>179.9</v>
      </c>
      <c r="E20" s="70"/>
      <c r="F20" s="10">
        <v>179</v>
      </c>
    </row>
    <row r="21" spans="2:6">
      <c r="B21" s="7" t="s">
        <v>27</v>
      </c>
      <c r="C21" s="71"/>
      <c r="D21" s="8">
        <v>299.89999999999998</v>
      </c>
      <c r="E21" s="71"/>
      <c r="F21" s="10">
        <v>299</v>
      </c>
    </row>
    <row r="22" spans="2:6">
      <c r="B22" s="7" t="s">
        <v>23</v>
      </c>
      <c r="C22" s="71"/>
      <c r="D22" s="8"/>
      <c r="E22" s="71"/>
      <c r="F22" s="10"/>
    </row>
    <row r="23" spans="2:6">
      <c r="B23" s="7" t="s">
        <v>28</v>
      </c>
      <c r="C23" s="71"/>
      <c r="D23" s="8">
        <v>1</v>
      </c>
      <c r="E23" s="72"/>
      <c r="F23" s="10">
        <v>1</v>
      </c>
    </row>
    <row r="24" spans="2:6">
      <c r="B24" s="7" t="s">
        <v>24</v>
      </c>
      <c r="C24" s="72"/>
      <c r="D24" s="8">
        <v>1</v>
      </c>
      <c r="E24" s="9">
        <v>19</v>
      </c>
      <c r="F24" s="51">
        <v>1</v>
      </c>
    </row>
    <row r="25" spans="2:6" ht="45">
      <c r="B25" s="24"/>
      <c r="C25" s="54" t="s">
        <v>33</v>
      </c>
      <c r="D25" s="25"/>
      <c r="E25" s="25"/>
      <c r="F25" s="26"/>
    </row>
    <row r="26" spans="2:6">
      <c r="B26" s="7" t="s">
        <v>25</v>
      </c>
      <c r="C26" s="8">
        <v>125</v>
      </c>
      <c r="D26" s="8">
        <v>50.18</v>
      </c>
      <c r="E26" s="9">
        <v>83.25</v>
      </c>
      <c r="F26" s="10">
        <v>49.92</v>
      </c>
    </row>
    <row r="27" spans="2:6" ht="30.75" thickBot="1">
      <c r="B27" s="58"/>
      <c r="C27" s="59"/>
      <c r="D27" s="59"/>
      <c r="E27" s="87" t="s">
        <v>29</v>
      </c>
      <c r="F27" s="60" t="s">
        <v>29</v>
      </c>
    </row>
    <row r="28" spans="2:6" ht="15.75" thickBot="1">
      <c r="B28" s="66" t="s">
        <v>32</v>
      </c>
      <c r="C28" s="86">
        <v>10</v>
      </c>
      <c r="D28" s="84"/>
      <c r="E28" s="84"/>
      <c r="F28" s="85"/>
    </row>
    <row r="29" spans="2:6" ht="15.75" thickBot="1">
      <c r="B29" s="21" t="s">
        <v>31</v>
      </c>
      <c r="C29" s="22">
        <f>C13+C26</f>
        <v>417.15</v>
      </c>
      <c r="D29" s="22">
        <f>D13+D26+C28</f>
        <v>496.59000000000003</v>
      </c>
      <c r="E29" s="27">
        <f>E13+E26+C28</f>
        <v>425.13</v>
      </c>
      <c r="F29" s="23">
        <f>F13+F26+C28</f>
        <v>396.82</v>
      </c>
    </row>
    <row r="30" spans="2:6" ht="15.75" thickBot="1">
      <c r="B30" s="61" t="s">
        <v>5</v>
      </c>
      <c r="C30" s="62"/>
      <c r="D30" s="65">
        <f>(C29-D29)*24</f>
        <v>-1906.5600000000013</v>
      </c>
      <c r="E30" s="88">
        <f>(C29-E29)*24</f>
        <v>-191.52000000000044</v>
      </c>
      <c r="F30" s="63">
        <f>(C29-F29)*24</f>
        <v>487.91999999999962</v>
      </c>
    </row>
  </sheetData>
  <mergeCells count="10">
    <mergeCell ref="B15:F15"/>
    <mergeCell ref="C16:C24"/>
    <mergeCell ref="C4:C5"/>
    <mergeCell ref="C28:F28"/>
    <mergeCell ref="B3:F3"/>
    <mergeCell ref="F16:F17"/>
    <mergeCell ref="E20:E23"/>
    <mergeCell ref="E4:E8"/>
    <mergeCell ref="F4:F8"/>
    <mergeCell ref="D4:D8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&amp;F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G12"/>
  <sheetViews>
    <sheetView workbookViewId="0">
      <selection activeCell="I11" sqref="I11"/>
    </sheetView>
  </sheetViews>
  <sheetFormatPr baseColWidth="10" defaultRowHeight="15"/>
  <cols>
    <col min="1" max="1" width="7.42578125" customWidth="1"/>
    <col min="2" max="2" width="13.28515625" bestFit="1" customWidth="1"/>
    <col min="3" max="3" width="16.5703125" customWidth="1"/>
  </cols>
  <sheetData>
    <row r="1" spans="2:7" ht="51.75" thickBot="1">
      <c r="B1" s="28" t="s">
        <v>6</v>
      </c>
      <c r="C1" s="29" t="s">
        <v>16</v>
      </c>
      <c r="D1" s="28" t="s">
        <v>7</v>
      </c>
      <c r="E1" s="28" t="s">
        <v>8</v>
      </c>
      <c r="F1" s="28" t="s">
        <v>9</v>
      </c>
      <c r="G1" s="28" t="s">
        <v>10</v>
      </c>
    </row>
    <row r="2" spans="2:7" ht="15.75" thickBot="1">
      <c r="B2" s="30">
        <v>621694691</v>
      </c>
      <c r="C2" s="31">
        <v>109.33</v>
      </c>
      <c r="D2" s="32">
        <v>253.67</v>
      </c>
      <c r="E2" s="32">
        <v>184.33</v>
      </c>
      <c r="F2" s="33">
        <v>41</v>
      </c>
      <c r="G2" s="33">
        <v>284.52</v>
      </c>
    </row>
    <row r="3" spans="2:7" ht="15.75" thickBot="1">
      <c r="B3" s="30">
        <v>615995204</v>
      </c>
      <c r="C3" s="31">
        <v>26.67</v>
      </c>
      <c r="D3" s="32">
        <v>12</v>
      </c>
      <c r="E3" s="32">
        <v>23.67</v>
      </c>
      <c r="F3" s="33">
        <v>6</v>
      </c>
      <c r="G3" s="33">
        <v>0.35699999999999998</v>
      </c>
    </row>
    <row r="4" spans="2:7" ht="15.75" thickBot="1">
      <c r="B4" s="30">
        <v>616052564</v>
      </c>
      <c r="C4" s="31">
        <v>123.67</v>
      </c>
      <c r="D4" s="34"/>
      <c r="E4" s="34"/>
      <c r="F4" s="35"/>
      <c r="G4" s="35"/>
    </row>
    <row r="5" spans="2:7" ht="15.75" thickBot="1">
      <c r="B5" s="30">
        <v>609103904</v>
      </c>
      <c r="C5" s="31">
        <v>125.67</v>
      </c>
      <c r="D5" s="32">
        <v>298</v>
      </c>
      <c r="E5" s="32">
        <v>368.33</v>
      </c>
      <c r="F5" s="33">
        <v>121</v>
      </c>
      <c r="G5" s="33">
        <v>158.13999999999999</v>
      </c>
    </row>
    <row r="6" spans="2:7" ht="15.75" thickBot="1">
      <c r="B6" s="30">
        <v>646344749</v>
      </c>
      <c r="C6" s="31">
        <v>9.67</v>
      </c>
      <c r="D6" s="34"/>
      <c r="E6" s="34"/>
      <c r="F6" s="35"/>
      <c r="G6" s="35"/>
    </row>
    <row r="7" spans="2:7" ht="15.75" thickBot="1">
      <c r="B7" s="30">
        <v>614993292</v>
      </c>
      <c r="C7" s="31">
        <v>40.33</v>
      </c>
      <c r="D7" s="34"/>
      <c r="E7" s="34"/>
      <c r="F7" s="35"/>
      <c r="G7" s="35"/>
    </row>
    <row r="8" spans="2:7" ht="15.75" thickBot="1">
      <c r="B8" s="30">
        <v>612193092</v>
      </c>
      <c r="C8" s="36"/>
      <c r="D8" s="34"/>
      <c r="E8" s="34"/>
      <c r="F8" s="35"/>
      <c r="G8" s="33">
        <v>20.154</v>
      </c>
    </row>
    <row r="9" spans="2:7" ht="15.75" thickBot="1">
      <c r="B9" s="30">
        <v>760838964</v>
      </c>
      <c r="C9" s="36"/>
      <c r="D9" s="34"/>
      <c r="E9" s="34"/>
      <c r="F9" s="35"/>
      <c r="G9" s="35"/>
    </row>
    <row r="10" spans="2:7" ht="15.75" thickBot="1">
      <c r="B10" s="37">
        <v>786746320</v>
      </c>
      <c r="C10" s="38"/>
      <c r="D10" s="39"/>
      <c r="E10" s="39"/>
      <c r="F10" s="40"/>
      <c r="G10" s="40"/>
    </row>
    <row r="11" spans="2:7">
      <c r="B11" s="41" t="s">
        <v>11</v>
      </c>
      <c r="C11" s="42">
        <f>SUM(C2:C10)</f>
        <v>435.34000000000003</v>
      </c>
      <c r="D11" s="42">
        <f t="shared" ref="D11:G11" si="0">SUM(D2:D10)</f>
        <v>563.66999999999996</v>
      </c>
      <c r="E11" s="42">
        <f t="shared" si="0"/>
        <v>576.32999999999993</v>
      </c>
      <c r="F11" s="42">
        <f t="shared" si="0"/>
        <v>168</v>
      </c>
      <c r="G11" s="43">
        <f t="shared" si="0"/>
        <v>463.17099999999999</v>
      </c>
    </row>
    <row r="12" spans="2:7" ht="15.75" thickBot="1">
      <c r="B12" s="44" t="s">
        <v>12</v>
      </c>
      <c r="C12" s="45">
        <f>C11/60</f>
        <v>7.2556666666666674</v>
      </c>
      <c r="D12" s="45">
        <f t="shared" ref="D12:G12" si="1">D11/60</f>
        <v>9.394499999999999</v>
      </c>
      <c r="E12" s="45">
        <f t="shared" si="1"/>
        <v>9.6054999999999993</v>
      </c>
      <c r="F12" s="45">
        <f t="shared" si="1"/>
        <v>2.8</v>
      </c>
      <c r="G12" s="46">
        <f t="shared" si="1"/>
        <v>7.7195166666666664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&amp;A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13" sqref="D13"/>
    </sheetView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Comparatif des Offres</vt:lpstr>
      <vt:lpstr>Moyennes Conso SFR 3 Mois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</dc:creator>
  <cp:lastModifiedBy>XP</cp:lastModifiedBy>
  <cp:lastPrinted>2011-10-19T13:47:48Z</cp:lastPrinted>
  <dcterms:created xsi:type="dcterms:W3CDTF">2011-09-18T13:22:27Z</dcterms:created>
  <dcterms:modified xsi:type="dcterms:W3CDTF">2011-10-19T14:06:45Z</dcterms:modified>
</cp:coreProperties>
</file>